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mark-my.sharepoint.com/personal/pbrennan_primark_ie/Documents/Documents/"/>
    </mc:Choice>
  </mc:AlternateContent>
  <xr:revisionPtr revIDLastSave="209" documentId="8_{DFC1D41E-01B9-4CA7-9E07-774D75B47239}" xr6:coauthVersionLast="45" xr6:coauthVersionMax="45" xr10:uidLastSave="{20683595-9904-471F-B722-D31632539B44}"/>
  <bookViews>
    <workbookView xWindow="-120" yWindow="-120" windowWidth="29040" windowHeight="15840" firstSheet="1" activeTab="1" xr2:uid="{56348DA9-E65F-4C78-9B30-C120E681C1FC}"/>
  </bookViews>
  <sheets>
    <sheet name="Sheet1 (3)" sheetId="3" state="hidden" r:id="rId1"/>
    <sheet name="Sheet1" sheetId="1" r:id="rId2"/>
  </sheets>
  <definedNames>
    <definedName name="_xlnm.Print_Area" localSheetId="1">Sheet1!$A$1:$L$48</definedName>
    <definedName name="_xlnm.Print_Area" localSheetId="0">'Sheet1 (3)'!$A$1:$L$38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6" i="1" l="1"/>
  <c r="I42" i="1"/>
  <c r="I37" i="1"/>
  <c r="F37" i="1"/>
  <c r="I33" i="1"/>
  <c r="I25" i="1"/>
  <c r="I18" i="1"/>
  <c r="I13" i="1"/>
  <c r="I8" i="1"/>
  <c r="I4" i="1"/>
  <c r="I36" i="3"/>
  <c r="I33" i="3"/>
  <c r="F28" i="3"/>
  <c r="I28" i="3"/>
  <c r="I25" i="3"/>
  <c r="I20" i="3"/>
  <c r="I17" i="3"/>
  <c r="I13" i="3"/>
  <c r="I8" i="3"/>
  <c r="I4" i="3"/>
</calcChain>
</file>

<file path=xl/sharedStrings.xml><?xml version="1.0" encoding="utf-8"?>
<sst xmlns="http://schemas.openxmlformats.org/spreadsheetml/2006/main" count="157" uniqueCount="66">
  <si>
    <t>Profitability:</t>
  </si>
  <si>
    <t>Gross Profit</t>
  </si>
  <si>
    <t>*100%</t>
  </si>
  <si>
    <t>Sales Revenue</t>
  </si>
  <si>
    <t>Answer</t>
  </si>
  <si>
    <t>Gross Profit Margin</t>
  </si>
  <si>
    <t>Operating Profit Margin</t>
  </si>
  <si>
    <t>Oprating Profit</t>
  </si>
  <si>
    <t>Inventory/Stock</t>
  </si>
  <si>
    <t>Cost of Sales</t>
  </si>
  <si>
    <t xml:space="preserve">*365 </t>
  </si>
  <si>
    <t>Inventory Days</t>
  </si>
  <si>
    <t>Days</t>
  </si>
  <si>
    <t>Trade Payables (Creditors)</t>
  </si>
  <si>
    <t>Credit Purchases</t>
  </si>
  <si>
    <t>Payables Days</t>
  </si>
  <si>
    <t>Recievables Days</t>
  </si>
  <si>
    <t>Trade Recievables (Debtors)</t>
  </si>
  <si>
    <t>Credit Sales</t>
  </si>
  <si>
    <t>Current Liabilities</t>
  </si>
  <si>
    <t>Current assets</t>
  </si>
  <si>
    <t>Current Ratio (Ideal 2:1)</t>
  </si>
  <si>
    <t>:1</t>
  </si>
  <si>
    <t>Acid Ratio (Ideal 1:1)</t>
  </si>
  <si>
    <t>Current assets Less Stock</t>
  </si>
  <si>
    <t>Gearing Ratio &lt;50%</t>
  </si>
  <si>
    <t>Debt</t>
  </si>
  <si>
    <t>Debt + Equity</t>
  </si>
  <si>
    <t>*100</t>
  </si>
  <si>
    <t xml:space="preserve">1500 + 1105 </t>
  </si>
  <si>
    <t>Interest Cover</t>
  </si>
  <si>
    <t>Operating Profit</t>
  </si>
  <si>
    <t>Interest Expense</t>
  </si>
  <si>
    <t xml:space="preserve">Times </t>
  </si>
  <si>
    <t xml:space="preserve">Comment </t>
  </si>
  <si>
    <t>Divide &amp; then multiply by 100%</t>
  </si>
  <si>
    <t>Divide &amp; then multiply by 365</t>
  </si>
  <si>
    <t>Efficiency:</t>
  </si>
  <si>
    <t>Liquidity:</t>
  </si>
  <si>
    <t xml:space="preserve">Gearing: </t>
  </si>
  <si>
    <t>Answer shown as a %</t>
  </si>
  <si>
    <t>Answer shown as Days</t>
  </si>
  <si>
    <t>Answer shown ratio :1</t>
  </si>
  <si>
    <t xml:space="preserve">Divide </t>
  </si>
  <si>
    <t>Answer shown as Times</t>
  </si>
  <si>
    <t>Profitability - Income Statement or Profit or Loss Account:</t>
  </si>
  <si>
    <t>Higher selling price or lower cost price</t>
  </si>
  <si>
    <t>1) We've a higher Gross Profit</t>
  </si>
  <si>
    <t>2) Our cost base is better controlled</t>
  </si>
  <si>
    <t>Efficiency:  Income Statement &amp; Balance Sheet</t>
  </si>
  <si>
    <t>1) Storage Costs 2) Obsolete 3) Cash flow tied up</t>
  </si>
  <si>
    <t>risk: Potential Overtrading i.e. buying too much stock for our level of demand</t>
  </si>
  <si>
    <t>Positive from a Cash flow perspective - i.e. we are holding the cash in our accounts longer</t>
  </si>
  <si>
    <t>Potentially negative as may impact relationship with supplier (competitors paying them quicker)</t>
  </si>
  <si>
    <t>If lower than competitors - can we increase our days in-line with them and hold on to our cash longer?</t>
  </si>
  <si>
    <t>High answer is positive from cash flow persetcive</t>
  </si>
  <si>
    <t>High answer is negative from cash flow persetcive</t>
  </si>
  <si>
    <t>1) Negative from Cash Flow 2) Increased risk of bad debt 3) Possible negative impact on future stock orders if reliant on cash</t>
  </si>
  <si>
    <t>How can we improve our debt collection/credit control?</t>
  </si>
  <si>
    <t>Liquidity: Balance Sheet</t>
  </si>
  <si>
    <t>€1.43 readily available to cover every €1 in current liabilities</t>
  </si>
  <si>
    <t>€1.05 readily available to cover every €1 in current liabilities</t>
  </si>
  <si>
    <t>Not reliant on selling stock to pay out liabilities as they fall due</t>
  </si>
  <si>
    <t>1500+1105</t>
  </si>
  <si>
    <t>Above 50% is considered highly geared &amp; reliant on debt financing</t>
  </si>
  <si>
    <t>Although we highly geared - we can afford it with current level of profits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</si>
</sst>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0" xfId="0" applyFill="1" applyAlignment="1">
      <alignment horizontal="center"/>
    </xf>
    <xf numFmtId="164" fontId="0" fillId="0" borderId="1" xfId="1" applyNumberFormat="1" applyFont="1" applyBorder="1"/>
    <xf numFmtId="164" fontId="0" fillId="0" borderId="0" xfId="1" applyNumberFormat="1" applyFont="1"/>
    <xf numFmtId="10" fontId="0" fillId="2" borderId="0" xfId="2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3" fillId="0" borderId="0" xfId="0" applyFont="1"/>
    <xf numFmtId="164" fontId="0" fillId="0" borderId="0" xfId="1" applyNumberFormat="1" applyFont="1" applyFill="1" applyBorder="1"/>
    <xf numFmtId="2" fontId="0" fillId="2" borderId="0" xfId="0" applyNumberFormat="1" applyFill="1" applyAlignment="1">
      <alignment horizontal="right"/>
    </xf>
    <xf numFmtId="10" fontId="0" fillId="2" borderId="0" xfId="2" applyNumberFormat="1" applyFont="1" applyFill="1"/>
    <xf numFmtId="0" fontId="0" fillId="2" borderId="0" xfId="0" applyFill="1" applyAlignment="1">
      <alignment horizontal="right"/>
    </xf>
    <xf numFmtId="2" fontId="0" fillId="2" borderId="0" xfId="0" applyNumberFormat="1" applyFill="1"/>
    <xf numFmtId="0" fontId="2" fillId="0" borderId="0" xfId="0" applyFont="1" applyAlignment="1">
      <alignment wrapText="1"/>
    </xf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95250</xdr:colOff>
      <xdr:row>0</xdr:row>
      <xdr:rowOff>0</xdr:rowOff>
    </xdr:from>
    <xdr:to>
      <xdr:col>24</xdr:col>
      <xdr:colOff>103857</xdr:colOff>
      <xdr:row>21</xdr:row>
      <xdr:rowOff>189976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A0E54A-B714-4EA1-B712-D6D856B0A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1750" y="0"/>
          <a:ext cx="7342857" cy="4190476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95250</xdr:colOff>
      <xdr:row>22</xdr:row>
      <xdr:rowOff>23812</xdr:rowOff>
    </xdr:from>
    <xdr:to>
      <xdr:col>25</xdr:col>
      <xdr:colOff>6955</xdr:colOff>
      <xdr:row>58</xdr:row>
      <xdr:rowOff>92794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B261F0-F2B2-40D3-92FB-3D6060774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01750" y="4214812"/>
          <a:ext cx="7857143" cy="69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40C8-99DF-4606-87AE-91812A167BB2}">
  <dimension ref="A2:L37"/>
  <sheetViews>
    <sheetView view="pageBreakPreview" topLeftCell="A9" zoomScale="120" zoomScaleNormal="150" zoomScaleSheetLayoutView="120" workbookViewId="0">
      <selection activeCell="I33" sqref="I33"/>
    </sheetView>
  </sheetViews>
  <sheetFormatPr defaultRowHeight="15" x14ac:dyDescent="0.25"/>
  <cols>
    <col min="1" max="1" width="12.5703125" customWidth="1"/>
    <col min="6" max="6" width="9.5703125" bestFit="1" customWidth="1"/>
    <col min="8" max="8" width="3.140625" customWidth="1"/>
    <col min="9" max="9" width="10.85546875" customWidth="1"/>
    <col min="10" max="11" width="3.140625" customWidth="1"/>
    <col min="12" max="12" width="29.140625" bestFit="1" customWidth="1"/>
  </cols>
  <sheetData>
    <row r="2" spans="1:12" x14ac:dyDescent="0.25">
      <c r="B2" s="8" t="s">
        <v>0</v>
      </c>
      <c r="C2" s="8"/>
    </row>
    <row r="3" spans="1:12" x14ac:dyDescent="0.25">
      <c r="I3" s="16" t="s">
        <v>4</v>
      </c>
      <c r="L3" s="17" t="s">
        <v>34</v>
      </c>
    </row>
    <row r="4" spans="1:12" ht="15" customHeight="1" x14ac:dyDescent="0.25">
      <c r="A4" s="20" t="s">
        <v>5</v>
      </c>
      <c r="B4" s="1" t="s">
        <v>1</v>
      </c>
      <c r="C4" s="1"/>
      <c r="D4" t="s">
        <v>2</v>
      </c>
      <c r="F4" s="4">
        <v>835</v>
      </c>
      <c r="G4" t="s">
        <v>2</v>
      </c>
      <c r="I4" s="6">
        <f>(F4/F5)*100%</f>
        <v>0.39479905437352247</v>
      </c>
      <c r="L4" t="s">
        <v>35</v>
      </c>
    </row>
    <row r="5" spans="1:12" x14ac:dyDescent="0.25">
      <c r="A5" s="20"/>
      <c r="B5" t="s">
        <v>3</v>
      </c>
      <c r="F5" s="5">
        <v>2115</v>
      </c>
      <c r="I5" s="3"/>
      <c r="L5" t="s">
        <v>40</v>
      </c>
    </row>
    <row r="6" spans="1:12" x14ac:dyDescent="0.25">
      <c r="I6" s="3"/>
    </row>
    <row r="7" spans="1:12" x14ac:dyDescent="0.25">
      <c r="A7" s="14"/>
      <c r="I7" s="3"/>
    </row>
    <row r="8" spans="1:12" x14ac:dyDescent="0.25">
      <c r="A8" s="20" t="s">
        <v>6</v>
      </c>
      <c r="B8" s="1" t="s">
        <v>7</v>
      </c>
      <c r="C8" s="1"/>
      <c r="D8" t="s">
        <v>2</v>
      </c>
      <c r="F8" s="1">
        <v>410</v>
      </c>
      <c r="G8" t="s">
        <v>2</v>
      </c>
      <c r="I8" s="6">
        <f>(F8/F9)*100%</f>
        <v>0.19385342789598109</v>
      </c>
      <c r="L8" t="s">
        <v>35</v>
      </c>
    </row>
    <row r="9" spans="1:12" x14ac:dyDescent="0.25">
      <c r="A9" s="20"/>
      <c r="B9" t="s">
        <v>3</v>
      </c>
      <c r="F9" s="5">
        <v>2115</v>
      </c>
      <c r="I9" s="3"/>
      <c r="L9" t="s">
        <v>40</v>
      </c>
    </row>
    <row r="10" spans="1:12" x14ac:dyDescent="0.25">
      <c r="I10" s="3"/>
    </row>
    <row r="11" spans="1:12" x14ac:dyDescent="0.25">
      <c r="B11" s="8" t="s">
        <v>37</v>
      </c>
      <c r="I11" s="3"/>
    </row>
    <row r="12" spans="1:12" x14ac:dyDescent="0.25">
      <c r="I12" s="3"/>
    </row>
    <row r="13" spans="1:12" x14ac:dyDescent="0.25">
      <c r="A13" s="20" t="s">
        <v>11</v>
      </c>
      <c r="B13" s="1" t="s">
        <v>8</v>
      </c>
      <c r="C13" s="1"/>
      <c r="D13" t="s">
        <v>10</v>
      </c>
      <c r="F13" s="1">
        <v>150</v>
      </c>
      <c r="G13" t="s">
        <v>10</v>
      </c>
      <c r="I13" s="7">
        <f>(F13/F14)*365</f>
        <v>42.7734375</v>
      </c>
      <c r="L13" t="s">
        <v>36</v>
      </c>
    </row>
    <row r="14" spans="1:12" x14ac:dyDescent="0.25">
      <c r="A14" s="20"/>
      <c r="B14" t="s">
        <v>9</v>
      </c>
      <c r="F14" s="5">
        <v>1280</v>
      </c>
      <c r="I14" s="3" t="s">
        <v>12</v>
      </c>
      <c r="L14" t="s">
        <v>41</v>
      </c>
    </row>
    <row r="15" spans="1:12" x14ac:dyDescent="0.25">
      <c r="I15" s="3"/>
    </row>
    <row r="16" spans="1:12" x14ac:dyDescent="0.25">
      <c r="I16" s="3"/>
    </row>
    <row r="17" spans="1:12" x14ac:dyDescent="0.25">
      <c r="A17" s="20" t="s">
        <v>15</v>
      </c>
      <c r="B17" s="1" t="s">
        <v>13</v>
      </c>
      <c r="C17" s="1"/>
      <c r="D17" s="1"/>
      <c r="E17" t="s">
        <v>10</v>
      </c>
      <c r="F17" s="1">
        <v>165</v>
      </c>
      <c r="G17" t="s">
        <v>10</v>
      </c>
      <c r="I17" s="7">
        <f>(F17/F18)*365</f>
        <v>47.05078125</v>
      </c>
      <c r="L17" t="s">
        <v>36</v>
      </c>
    </row>
    <row r="18" spans="1:12" x14ac:dyDescent="0.25">
      <c r="A18" s="20"/>
      <c r="B18" t="s">
        <v>14</v>
      </c>
      <c r="F18" s="9">
        <v>1280</v>
      </c>
      <c r="I18" s="3" t="s">
        <v>12</v>
      </c>
      <c r="L18" t="s">
        <v>41</v>
      </c>
    </row>
    <row r="19" spans="1:12" x14ac:dyDescent="0.25">
      <c r="I19" s="3"/>
    </row>
    <row r="20" spans="1:12" x14ac:dyDescent="0.25">
      <c r="A20" s="20" t="s">
        <v>16</v>
      </c>
      <c r="B20" s="1" t="s">
        <v>17</v>
      </c>
      <c r="C20" s="1"/>
      <c r="D20" s="1"/>
      <c r="E20" t="s">
        <v>10</v>
      </c>
      <c r="F20" s="1">
        <v>300</v>
      </c>
      <c r="G20" t="s">
        <v>10</v>
      </c>
      <c r="I20" s="7">
        <f>(F20/F21)*365</f>
        <v>51.773049645390074</v>
      </c>
      <c r="L20" t="s">
        <v>36</v>
      </c>
    </row>
    <row r="21" spans="1:12" x14ac:dyDescent="0.25">
      <c r="A21" s="20"/>
      <c r="B21" t="s">
        <v>18</v>
      </c>
      <c r="F21" s="9">
        <v>2115</v>
      </c>
      <c r="I21" s="3" t="s">
        <v>12</v>
      </c>
      <c r="L21" t="s">
        <v>41</v>
      </c>
    </row>
    <row r="22" spans="1:12" x14ac:dyDescent="0.25">
      <c r="I22" s="3"/>
    </row>
    <row r="23" spans="1:12" x14ac:dyDescent="0.25">
      <c r="B23" s="8" t="s">
        <v>38</v>
      </c>
      <c r="I23" s="3"/>
    </row>
    <row r="24" spans="1:12" x14ac:dyDescent="0.25">
      <c r="B24" s="8"/>
      <c r="I24" s="3"/>
    </row>
    <row r="25" spans="1:12" x14ac:dyDescent="0.25">
      <c r="A25" s="21" t="s">
        <v>21</v>
      </c>
      <c r="C25" s="1" t="s">
        <v>20</v>
      </c>
      <c r="D25" s="1"/>
      <c r="F25" s="1">
        <v>570</v>
      </c>
      <c r="I25" s="10">
        <f>F25/F26</f>
        <v>1.425</v>
      </c>
      <c r="J25" t="s">
        <v>22</v>
      </c>
      <c r="L25" t="s">
        <v>43</v>
      </c>
    </row>
    <row r="26" spans="1:12" x14ac:dyDescent="0.25">
      <c r="A26" s="21"/>
      <c r="C26" t="s">
        <v>19</v>
      </c>
      <c r="F26">
        <v>400</v>
      </c>
      <c r="I26" s="3"/>
      <c r="L26" t="s">
        <v>42</v>
      </c>
    </row>
    <row r="27" spans="1:12" x14ac:dyDescent="0.25">
      <c r="I27" s="3"/>
    </row>
    <row r="28" spans="1:12" x14ac:dyDescent="0.25">
      <c r="A28" s="21" t="s">
        <v>23</v>
      </c>
      <c r="C28" s="15" t="s">
        <v>24</v>
      </c>
      <c r="D28" s="15"/>
      <c r="E28" s="15"/>
      <c r="F28" s="1">
        <f>570-150</f>
        <v>420</v>
      </c>
      <c r="I28" s="2">
        <f>F28/F29</f>
        <v>1.05</v>
      </c>
      <c r="J28" t="s">
        <v>22</v>
      </c>
      <c r="L28" t="s">
        <v>43</v>
      </c>
    </row>
    <row r="29" spans="1:12" x14ac:dyDescent="0.25">
      <c r="A29" s="21"/>
      <c r="C29" t="s">
        <v>19</v>
      </c>
      <c r="F29">
        <v>400</v>
      </c>
      <c r="I29" s="2"/>
      <c r="L29" t="s">
        <v>42</v>
      </c>
    </row>
    <row r="30" spans="1:12" x14ac:dyDescent="0.25">
      <c r="I30" s="2"/>
    </row>
    <row r="31" spans="1:12" x14ac:dyDescent="0.25">
      <c r="B31" s="8" t="s">
        <v>39</v>
      </c>
      <c r="I31" s="2"/>
    </row>
    <row r="32" spans="1:12" x14ac:dyDescent="0.25">
      <c r="I32" s="2"/>
    </row>
    <row r="33" spans="1:12" x14ac:dyDescent="0.25">
      <c r="A33" s="20" t="s">
        <v>25</v>
      </c>
      <c r="C33" s="1" t="s">
        <v>26</v>
      </c>
      <c r="D33" s="1"/>
      <c r="E33" t="s">
        <v>28</v>
      </c>
      <c r="F33">
        <v>1500</v>
      </c>
      <c r="G33" t="s">
        <v>28</v>
      </c>
      <c r="I33" s="11">
        <f>(1500/(1500+1105))*100%</f>
        <v>0.57581573896353166</v>
      </c>
      <c r="L33" t="s">
        <v>35</v>
      </c>
    </row>
    <row r="34" spans="1:12" x14ac:dyDescent="0.25">
      <c r="A34" s="20"/>
      <c r="C34" t="s">
        <v>27</v>
      </c>
      <c r="F34" t="s">
        <v>29</v>
      </c>
      <c r="I34" s="2"/>
      <c r="L34" t="s">
        <v>40</v>
      </c>
    </row>
    <row r="35" spans="1:12" x14ac:dyDescent="0.25">
      <c r="I35" s="2"/>
    </row>
    <row r="36" spans="1:12" x14ac:dyDescent="0.25">
      <c r="A36" s="20" t="s">
        <v>30</v>
      </c>
      <c r="C36" s="1" t="s">
        <v>31</v>
      </c>
      <c r="D36" s="1"/>
      <c r="F36" s="1">
        <v>410</v>
      </c>
      <c r="I36" s="13">
        <f>F36/F37</f>
        <v>3.4166666666666665</v>
      </c>
      <c r="L36" t="s">
        <v>43</v>
      </c>
    </row>
    <row r="37" spans="1:12" x14ac:dyDescent="0.25">
      <c r="A37" s="20"/>
      <c r="C37" t="s">
        <v>32</v>
      </c>
      <c r="F37">
        <v>120</v>
      </c>
      <c r="I37" s="12" t="s">
        <v>33</v>
      </c>
      <c r="L37" t="s">
        <v>44</v>
      </c>
    </row>
  </sheetData>
  <mergeCells count="9">
    <mergeCell ref="A28:A29"/>
    <mergeCell ref="A33:A34"/>
    <mergeCell ref="A36:A37"/>
    <mergeCell ref="A4:A5"/>
    <mergeCell ref="A8:A9"/>
    <mergeCell ref="A13:A14"/>
    <mergeCell ref="A17:A18"/>
    <mergeCell ref="A20:A21"/>
    <mergeCell ref="A25:A2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F398A-5E3A-4046-BF80-95CCE0E775F9}">
  <dimension ref="A2:L48"/>
  <sheetViews>
    <sheetView tabSelected="1" view="pageBreakPreview" zoomScale="120" zoomScaleNormal="150" zoomScaleSheetLayoutView="120" workbookViewId="0">
      <selection activeCell="C22" sqref="C22"/>
    </sheetView>
  </sheetViews>
  <sheetFormatPr defaultRowHeight="15" x14ac:dyDescent="0.25"/>
  <cols>
    <col min="1" max="1" width="15.7109375" customWidth="1"/>
    <col min="6" max="6" width="13.42578125" customWidth="1"/>
    <col min="8" max="8" width="3.140625" customWidth="1"/>
    <col min="9" max="9" width="10.85546875" customWidth="1"/>
    <col min="10" max="11" width="3.140625" customWidth="1"/>
    <col min="12" max="12" width="113.42578125" bestFit="1" customWidth="1"/>
  </cols>
  <sheetData>
    <row r="2" spans="1:12" x14ac:dyDescent="0.25">
      <c r="B2" s="8" t="s">
        <v>45</v>
      </c>
      <c r="C2" s="8"/>
    </row>
    <row r="3" spans="1:12" x14ac:dyDescent="0.25">
      <c r="I3" s="16" t="s">
        <v>4</v>
      </c>
      <c r="L3" s="17" t="s">
        <v>34</v>
      </c>
    </row>
    <row r="4" spans="1:12" ht="15" customHeight="1" x14ac:dyDescent="0.25">
      <c r="A4" s="20" t="s">
        <v>5</v>
      </c>
      <c r="B4" s="1" t="s">
        <v>1</v>
      </c>
      <c r="C4" s="1"/>
      <c r="D4" t="s">
        <v>2</v>
      </c>
      <c r="F4" s="4">
        <v>835</v>
      </c>
      <c r="G4" t="s">
        <v>2</v>
      </c>
      <c r="I4" s="6">
        <f>((F4/F5))*100%</f>
        <v>0.39479905437352247</v>
      </c>
      <c r="L4" t="s">
        <v>35</v>
      </c>
    </row>
    <row r="5" spans="1:12" x14ac:dyDescent="0.25">
      <c r="A5" s="20"/>
      <c r="B5" t="s">
        <v>3</v>
      </c>
      <c r="F5" s="5">
        <v>2115</v>
      </c>
      <c r="I5" s="3"/>
      <c r="L5" t="s">
        <v>40</v>
      </c>
    </row>
    <row r="6" spans="1:12" x14ac:dyDescent="0.25">
      <c r="I6" s="3"/>
      <c r="L6" t="s">
        <v>46</v>
      </c>
    </row>
    <row r="7" spans="1:12" x14ac:dyDescent="0.25">
      <c r="A7" s="14"/>
      <c r="I7" s="3"/>
    </row>
    <row r="8" spans="1:12" x14ac:dyDescent="0.25">
      <c r="A8" s="20" t="s">
        <v>6</v>
      </c>
      <c r="B8" s="1" t="s">
        <v>31</v>
      </c>
      <c r="C8" s="1"/>
      <c r="D8" t="s">
        <v>2</v>
      </c>
      <c r="F8" s="1">
        <v>410</v>
      </c>
      <c r="G8" t="s">
        <v>2</v>
      </c>
      <c r="I8" s="6">
        <f>((F8/F9))*100%</f>
        <v>0.19385342789598109</v>
      </c>
      <c r="L8" t="s">
        <v>35</v>
      </c>
    </row>
    <row r="9" spans="1:12" x14ac:dyDescent="0.25">
      <c r="A9" s="20"/>
      <c r="B9" t="s">
        <v>3</v>
      </c>
      <c r="F9" s="5">
        <v>2115</v>
      </c>
      <c r="I9" s="3"/>
      <c r="L9" t="s">
        <v>40</v>
      </c>
    </row>
    <row r="10" spans="1:12" x14ac:dyDescent="0.25">
      <c r="I10" s="3"/>
      <c r="L10" t="s">
        <v>47</v>
      </c>
    </row>
    <row r="11" spans="1:12" x14ac:dyDescent="0.25">
      <c r="B11" s="8" t="s">
        <v>49</v>
      </c>
      <c r="I11" s="3"/>
      <c r="L11" t="s">
        <v>48</v>
      </c>
    </row>
    <row r="12" spans="1:12" x14ac:dyDescent="0.25">
      <c r="I12" s="3"/>
    </row>
    <row r="13" spans="1:12" x14ac:dyDescent="0.25">
      <c r="A13" s="20" t="s">
        <v>11</v>
      </c>
      <c r="B13" s="1" t="s">
        <v>8</v>
      </c>
      <c r="C13" s="1"/>
      <c r="D13" t="s">
        <v>10</v>
      </c>
      <c r="F13" s="1">
        <v>150</v>
      </c>
      <c r="G13" t="s">
        <v>10</v>
      </c>
      <c r="I13" s="7">
        <f>((F13/F14))*365</f>
        <v>42.7734375</v>
      </c>
      <c r="L13" t="s">
        <v>36</v>
      </c>
    </row>
    <row r="14" spans="1:12" x14ac:dyDescent="0.25">
      <c r="A14" s="20"/>
      <c r="B14" t="s">
        <v>9</v>
      </c>
      <c r="F14" s="5">
        <v>1280</v>
      </c>
      <c r="I14" s="3" t="s">
        <v>12</v>
      </c>
      <c r="L14" t="s">
        <v>41</v>
      </c>
    </row>
    <row r="15" spans="1:12" x14ac:dyDescent="0.25">
      <c r="I15" s="3"/>
      <c r="L15" t="s">
        <v>50</v>
      </c>
    </row>
    <row r="16" spans="1:12" x14ac:dyDescent="0.25">
      <c r="I16" s="3"/>
      <c r="L16" t="s">
        <v>51</v>
      </c>
    </row>
    <row r="17" spans="1:12" x14ac:dyDescent="0.25">
      <c r="I17" s="3"/>
    </row>
    <row r="18" spans="1:12" x14ac:dyDescent="0.25">
      <c r="A18" s="20" t="s">
        <v>15</v>
      </c>
      <c r="B18" s="1" t="s">
        <v>13</v>
      </c>
      <c r="C18" s="1"/>
      <c r="D18" s="1"/>
      <c r="E18" t="s">
        <v>10</v>
      </c>
      <c r="F18" s="1">
        <v>165</v>
      </c>
      <c r="G18" t="s">
        <v>10</v>
      </c>
      <c r="I18" s="7">
        <f>((F18/F19))*365</f>
        <v>47.05078125</v>
      </c>
      <c r="L18" t="s">
        <v>36</v>
      </c>
    </row>
    <row r="19" spans="1:12" x14ac:dyDescent="0.25">
      <c r="A19" s="20"/>
      <c r="B19" t="s">
        <v>14</v>
      </c>
      <c r="F19" s="9">
        <v>1280</v>
      </c>
      <c r="I19" s="3" t="s">
        <v>12</v>
      </c>
      <c r="L19" t="s">
        <v>41</v>
      </c>
    </row>
    <row r="20" spans="1:12" x14ac:dyDescent="0.25">
      <c r="A20" s="18"/>
      <c r="F20" s="9"/>
      <c r="I20" s="3"/>
      <c r="L20" t="s">
        <v>55</v>
      </c>
    </row>
    <row r="21" spans="1:12" x14ac:dyDescent="0.25">
      <c r="A21" s="18"/>
      <c r="F21" s="9"/>
      <c r="I21" s="3"/>
      <c r="L21" t="s">
        <v>52</v>
      </c>
    </row>
    <row r="22" spans="1:12" x14ac:dyDescent="0.25">
      <c r="A22" s="18"/>
      <c r="F22" s="9"/>
      <c r="I22" s="3"/>
      <c r="L22" t="s">
        <v>53</v>
      </c>
    </row>
    <row r="23" spans="1:12" ht="15.75" customHeight="1" x14ac:dyDescent="0.25">
      <c r="I23" s="3"/>
      <c r="L23" t="s">
        <v>54</v>
      </c>
    </row>
    <row r="24" spans="1:12" ht="15.75" customHeight="1" x14ac:dyDescent="0.25">
      <c r="I24" s="3"/>
    </row>
    <row r="25" spans="1:12" x14ac:dyDescent="0.25">
      <c r="A25" s="20" t="s">
        <v>16</v>
      </c>
      <c r="B25" s="1" t="s">
        <v>17</v>
      </c>
      <c r="C25" s="1"/>
      <c r="D25" s="1"/>
      <c r="E25" t="s">
        <v>10</v>
      </c>
      <c r="F25" s="1">
        <v>300</v>
      </c>
      <c r="G25" t="s">
        <v>10</v>
      </c>
      <c r="I25" s="7">
        <f>((F25/F26))*365</f>
        <v>51.773049645390074</v>
      </c>
      <c r="L25" t="s">
        <v>36</v>
      </c>
    </row>
    <row r="26" spans="1:12" x14ac:dyDescent="0.25">
      <c r="A26" s="20"/>
      <c r="B26" t="s">
        <v>18</v>
      </c>
      <c r="F26" s="9">
        <v>2115</v>
      </c>
      <c r="I26" s="3" t="s">
        <v>12</v>
      </c>
      <c r="L26" t="s">
        <v>41</v>
      </c>
    </row>
    <row r="27" spans="1:12" x14ac:dyDescent="0.25">
      <c r="I27" s="3"/>
      <c r="L27" t="s">
        <v>56</v>
      </c>
    </row>
    <row r="28" spans="1:12" x14ac:dyDescent="0.25">
      <c r="I28" s="3"/>
      <c r="L28" t="s">
        <v>57</v>
      </c>
    </row>
    <row r="29" spans="1:12" x14ac:dyDescent="0.25">
      <c r="I29" s="3"/>
      <c r="L29" t="s">
        <v>58</v>
      </c>
    </row>
    <row r="30" spans="1:12" x14ac:dyDescent="0.25">
      <c r="I30" s="3"/>
    </row>
    <row r="31" spans="1:12" x14ac:dyDescent="0.25">
      <c r="B31" s="8" t="s">
        <v>59</v>
      </c>
      <c r="I31" s="3"/>
    </row>
    <row r="32" spans="1:12" x14ac:dyDescent="0.25">
      <c r="B32" s="8"/>
      <c r="I32" s="3"/>
    </row>
    <row r="33" spans="1:12" x14ac:dyDescent="0.25">
      <c r="A33" s="21" t="s">
        <v>21</v>
      </c>
      <c r="C33" s="1" t="s">
        <v>20</v>
      </c>
      <c r="D33" s="1"/>
      <c r="F33" s="1">
        <v>570</v>
      </c>
      <c r="I33" s="10">
        <f>F33/F34</f>
        <v>1.425</v>
      </c>
      <c r="J33" t="s">
        <v>22</v>
      </c>
      <c r="L33" t="s">
        <v>43</v>
      </c>
    </row>
    <row r="34" spans="1:12" x14ac:dyDescent="0.25">
      <c r="A34" s="21"/>
      <c r="C34" t="s">
        <v>19</v>
      </c>
      <c r="F34">
        <v>400</v>
      </c>
      <c r="I34" s="3"/>
      <c r="L34" t="s">
        <v>42</v>
      </c>
    </row>
    <row r="35" spans="1:12" x14ac:dyDescent="0.25">
      <c r="A35" s="19"/>
      <c r="I35" s="3"/>
      <c r="L35" t="s">
        <v>60</v>
      </c>
    </row>
    <row r="36" spans="1:12" x14ac:dyDescent="0.25">
      <c r="I36" s="3"/>
    </row>
    <row r="37" spans="1:12" x14ac:dyDescent="0.25">
      <c r="A37" s="21" t="s">
        <v>23</v>
      </c>
      <c r="C37" s="15" t="s">
        <v>24</v>
      </c>
      <c r="D37" s="15"/>
      <c r="E37" s="15"/>
      <c r="F37" s="1">
        <f>570-150</f>
        <v>420</v>
      </c>
      <c r="I37" s="10">
        <f>F37/F38</f>
        <v>1.05</v>
      </c>
      <c r="J37" t="s">
        <v>22</v>
      </c>
      <c r="L37" t="s">
        <v>43</v>
      </c>
    </row>
    <row r="38" spans="1:12" x14ac:dyDescent="0.25">
      <c r="A38" s="21"/>
      <c r="C38" t="s">
        <v>19</v>
      </c>
      <c r="F38">
        <v>400</v>
      </c>
      <c r="I38" s="2"/>
      <c r="L38" t="s">
        <v>42</v>
      </c>
    </row>
    <row r="39" spans="1:12" x14ac:dyDescent="0.25">
      <c r="I39" s="2"/>
      <c r="L39" t="s">
        <v>61</v>
      </c>
    </row>
    <row r="40" spans="1:12" x14ac:dyDescent="0.25">
      <c r="B40" s="8" t="s">
        <v>39</v>
      </c>
      <c r="I40" s="2"/>
      <c r="L40" t="s">
        <v>62</v>
      </c>
    </row>
    <row r="41" spans="1:12" x14ac:dyDescent="0.25">
      <c r="I41" s="2"/>
    </row>
    <row r="42" spans="1:12" x14ac:dyDescent="0.25">
      <c r="A42" s="20" t="s">
        <v>25</v>
      </c>
      <c r="C42" s="1" t="s">
        <v>26</v>
      </c>
      <c r="D42" s="1"/>
      <c r="E42" t="s">
        <v>28</v>
      </c>
      <c r="F42" s="1">
        <v>1500</v>
      </c>
      <c r="G42" t="s">
        <v>28</v>
      </c>
      <c r="I42" s="11">
        <f>(1500/(1500+1105))*100%</f>
        <v>0.57581573896353166</v>
      </c>
      <c r="L42" t="s">
        <v>35</v>
      </c>
    </row>
    <row r="43" spans="1:12" x14ac:dyDescent="0.25">
      <c r="A43" s="20"/>
      <c r="C43" t="s">
        <v>27</v>
      </c>
      <c r="F43" t="s">
        <v>63</v>
      </c>
      <c r="I43" s="2"/>
      <c r="L43" t="s">
        <v>40</v>
      </c>
    </row>
    <row r="44" spans="1:12" x14ac:dyDescent="0.25">
      <c r="A44" s="18"/>
      <c r="I44" s="2"/>
      <c r="L44" t="s">
        <v>64</v>
      </c>
    </row>
    <row r="45" spans="1:12" x14ac:dyDescent="0.25">
      <c r="I45" s="2"/>
    </row>
    <row r="46" spans="1:12" x14ac:dyDescent="0.25">
      <c r="A46" s="20" t="s">
        <v>30</v>
      </c>
      <c r="C46" s="1" t="s">
        <v>31</v>
      </c>
      <c r="D46" s="1"/>
      <c r="F46" s="1">
        <v>410</v>
      </c>
      <c r="I46" s="10">
        <f>F46/F47</f>
        <v>3.4166666666666665</v>
      </c>
      <c r="L46" t="s">
        <v>43</v>
      </c>
    </row>
    <row r="47" spans="1:12" x14ac:dyDescent="0.25">
      <c r="A47" s="20"/>
      <c r="C47" t="s">
        <v>32</v>
      </c>
      <c r="F47">
        <v>120</v>
      </c>
      <c r="I47" s="12" t="s">
        <v>33</v>
      </c>
      <c r="L47" t="s">
        <v>44</v>
      </c>
    </row>
    <row r="48" spans="1:12" x14ac:dyDescent="0.25">
      <c r="L48" t="s">
        <v>65</v>
      </c>
    </row>
  </sheetData>
  <mergeCells count="9">
    <mergeCell ref="A4:A5"/>
    <mergeCell ref="A8:A9"/>
    <mergeCell ref="A46:A47"/>
    <mergeCell ref="A13:A14"/>
    <mergeCell ref="A18:A19"/>
    <mergeCell ref="A25:A26"/>
    <mergeCell ref="A33:A34"/>
    <mergeCell ref="A37:A38"/>
    <mergeCell ref="A42:A43"/>
  </mergeCells>
  <pageMargins left="0.7" right="0.7" top="0.75" bottom="0.75" header="0.3" footer="0.3"/>
  <pageSetup paperSize="9" scale="4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D0436AF915347BB88C5A015CC5747" ma:contentTypeVersion="13" ma:contentTypeDescription="Create a new document." ma:contentTypeScope="" ma:versionID="ddfacc02a71a6650939a6fa2df602487">
  <xsd:schema xmlns:xsd="http://www.w3.org/2001/XMLSchema" xmlns:xs="http://www.w3.org/2001/XMLSchema" xmlns:p="http://schemas.microsoft.com/office/2006/metadata/properties" xmlns:ns3="3fc5e425-cc5b-421e-ad8e-69d3631b35e1" xmlns:ns4="a4276d15-c97d-47c5-a917-c63ee4c06353" targetNamespace="http://schemas.microsoft.com/office/2006/metadata/properties" ma:root="true" ma:fieldsID="e24ca3afd19b64240036a314581d9b52" ns3:_="" ns4:_="">
    <xsd:import namespace="3fc5e425-cc5b-421e-ad8e-69d3631b35e1"/>
    <xsd:import namespace="a4276d15-c97d-47c5-a917-c63ee4c063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5e425-cc5b-421e-ad8e-69d3631b35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76d15-c97d-47c5-a917-c63ee4c063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D39FE1-EE2C-4CB0-AACA-0690BC8BB5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5BD755-3E58-45DE-BBC1-16FC555DC55A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a4276d15-c97d-47c5-a917-c63ee4c06353"/>
    <ds:schemaRef ds:uri="3fc5e425-cc5b-421e-ad8e-69d3631b35e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C644553-8274-4B33-A76C-42C3CBFD17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c5e425-cc5b-421e-ad8e-69d3631b35e1"/>
    <ds:schemaRef ds:uri="a4276d15-c97d-47c5-a917-c63ee4c063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 (3)</vt:lpstr>
      <vt:lpstr>Sheet1</vt:lpstr>
      <vt:lpstr>Sheet1!Print_Area</vt:lpstr>
      <vt:lpstr>'Sheet1 (3)'!Print_Area</vt:lpstr>
    </vt:vector>
  </TitlesOfParts>
  <Company>Primark Stores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Brennan</dc:creator>
  <cp:lastModifiedBy>Philip Brennan</cp:lastModifiedBy>
  <dcterms:created xsi:type="dcterms:W3CDTF">2021-06-15T18:58:17Z</dcterms:created>
  <dcterms:modified xsi:type="dcterms:W3CDTF">2021-07-07T08:18:42Z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0x010100AEDD0436AF915347BB88C5A015CC5747</vt:lpwstr>
  </property>
</Properties>
</file>